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225" windowWidth="15120" windowHeight="7890" tabRatio="776"/>
  </bookViews>
  <sheets>
    <sheet name="доходы 2024" sheetId="1" r:id="rId1"/>
  </sheets>
  <definedNames>
    <definedName name="_xlnm.Print_Area" localSheetId="0">'доходы 2024'!$A$1:$E$70</definedName>
  </definedNames>
  <calcPr calcId="145621"/>
</workbook>
</file>

<file path=xl/calcChain.xml><?xml version="1.0" encoding="utf-8"?>
<calcChain xmlns="http://schemas.openxmlformats.org/spreadsheetml/2006/main">
  <c r="C50" i="1" l="1"/>
  <c r="E54" i="1"/>
  <c r="E55" i="1"/>
  <c r="E56" i="1"/>
  <c r="E45" i="1" l="1"/>
  <c r="E39" i="1"/>
  <c r="E40" i="1"/>
  <c r="E41" i="1"/>
  <c r="E42" i="1"/>
  <c r="E14" i="1" l="1"/>
  <c r="D41" i="1" l="1"/>
  <c r="D40" i="1" s="1"/>
  <c r="D39" i="1" s="1"/>
  <c r="C41" i="1"/>
  <c r="C40" i="1" s="1"/>
  <c r="C39" i="1"/>
  <c r="D68" i="1" l="1"/>
  <c r="D67" i="1" s="1"/>
  <c r="C68" i="1"/>
  <c r="C67" i="1" s="1"/>
  <c r="D63" i="1" l="1"/>
  <c r="C63" i="1"/>
  <c r="D44" i="1"/>
  <c r="E44" i="1" s="1"/>
  <c r="C44" i="1"/>
  <c r="C47" i="1" l="1"/>
  <c r="D47" i="1"/>
  <c r="D46" i="1" s="1"/>
  <c r="E21" i="1"/>
  <c r="E19" i="1"/>
  <c r="E20" i="1"/>
  <c r="E18" i="1"/>
  <c r="D17" i="1"/>
  <c r="C17" i="1"/>
  <c r="C55" i="1" l="1"/>
  <c r="C54" i="1" s="1"/>
  <c r="D55" i="1"/>
  <c r="D54" i="1" s="1"/>
  <c r="E66" i="1" l="1"/>
  <c r="E61" i="1"/>
  <c r="E59" i="1"/>
  <c r="E53" i="1"/>
  <c r="C46" i="1" l="1"/>
  <c r="D65" i="1" l="1"/>
  <c r="C65" i="1"/>
  <c r="C62" i="1" s="1"/>
  <c r="D60" i="1"/>
  <c r="C60" i="1"/>
  <c r="D58" i="1"/>
  <c r="C58" i="1"/>
  <c r="D52" i="1"/>
  <c r="C52" i="1"/>
  <c r="C51" i="1" s="1"/>
  <c r="E60" i="1" l="1"/>
  <c r="D51" i="1"/>
  <c r="E52" i="1"/>
  <c r="E58" i="1"/>
  <c r="D62" i="1"/>
  <c r="E65" i="1"/>
  <c r="C57" i="1"/>
  <c r="D57" i="1"/>
  <c r="E62" i="1" l="1"/>
  <c r="D50" i="1"/>
  <c r="D49" i="1" s="1"/>
  <c r="E51" i="1"/>
  <c r="E57" i="1"/>
  <c r="E24" i="1"/>
  <c r="D43" i="1" l="1"/>
  <c r="E43" i="1" l="1"/>
  <c r="C43" i="1"/>
  <c r="C34" i="1"/>
  <c r="D34" i="1"/>
  <c r="E38" i="1" l="1"/>
  <c r="E32" i="1"/>
  <c r="E30" i="1"/>
  <c r="E27" i="1"/>
  <c r="E15" i="1"/>
  <c r="E11" i="1"/>
  <c r="D37" i="1" l="1"/>
  <c r="D36" i="1" s="1"/>
  <c r="C37" i="1"/>
  <c r="C36" i="1" s="1"/>
  <c r="D31" i="1"/>
  <c r="C31" i="1"/>
  <c r="D29" i="1"/>
  <c r="C29" i="1"/>
  <c r="D26" i="1"/>
  <c r="C26" i="1"/>
  <c r="D23" i="1"/>
  <c r="C23" i="1"/>
  <c r="C22" i="1" s="1"/>
  <c r="C16" i="1"/>
  <c r="D10" i="1"/>
  <c r="C10" i="1"/>
  <c r="C9" i="1" s="1"/>
  <c r="C8" i="1" s="1"/>
  <c r="C49" i="1" l="1"/>
  <c r="E23" i="1"/>
  <c r="C28" i="1"/>
  <c r="C25" i="1" s="1"/>
  <c r="C33" i="1"/>
  <c r="E31" i="1"/>
  <c r="E26" i="1"/>
  <c r="E37" i="1"/>
  <c r="D22" i="1"/>
  <c r="E22" i="1" s="1"/>
  <c r="D33" i="1"/>
  <c r="D28" i="1"/>
  <c r="E29" i="1"/>
  <c r="D16" i="1"/>
  <c r="E17" i="1"/>
  <c r="D9" i="1"/>
  <c r="D8" i="1" s="1"/>
  <c r="E10" i="1"/>
  <c r="E16" i="1" l="1"/>
  <c r="E9" i="1"/>
  <c r="E28" i="1"/>
  <c r="E33" i="1"/>
  <c r="E36" i="1"/>
  <c r="D25" i="1"/>
  <c r="E25" i="1" s="1"/>
  <c r="E8" i="1" l="1"/>
  <c r="C70" i="1"/>
  <c r="E50" i="1" l="1"/>
  <c r="E49" i="1" l="1"/>
  <c r="D70" i="1"/>
  <c r="E70" i="1" s="1"/>
</calcChain>
</file>

<file path=xl/sharedStrings.xml><?xml version="1.0" encoding="utf-8"?>
<sst xmlns="http://schemas.openxmlformats.org/spreadsheetml/2006/main" count="135" uniqueCount="132">
  <si>
    <t>тыс. рублей</t>
  </si>
  <si>
    <t>Код бюджетной классификации</t>
  </si>
  <si>
    <t>Наименование доходов</t>
  </si>
  <si>
    <t>000 1 00 00000 00 0000 000</t>
  </si>
  <si>
    <t>Налоговые и неналоговые 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</si>
  <si>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</si>
  <si>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</si>
  <si>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</si>
  <si>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</si>
  <si>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</si>
  <si>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</si>
  <si>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</si>
  <si>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</si>
  <si>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</si>
  <si>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</si>
  <si>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</si>
  <si>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</si>
  <si>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</si>
  <si>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</si>
  <si>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</si>
  <si>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</si>
  <si>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</si>
  <si>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</si>
  <si>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</si>
  <si>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</si>
  <si>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</si>
  <si>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</si>
  <si>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</si>
  <si>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</si>
  <si>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</si>
  <si>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ИТОГО ДОХОДОВ</t>
  </si>
  <si>
    <t>000 1 06 06033 10 0000 110</t>
  </si>
  <si>
    <t>000 1 06 06043 10 0000 110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</si>
  <si>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</si>
  <si>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</si>
  <si>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</si>
  <si>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</si>
  <si>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000 1 01 02010 01 0000 110</t>
  </si>
  <si>
    <t>000 1 01 02020 01 0000 110</t>
  </si>
  <si>
    <t>000 1 01 02030 01 0000 110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</si>
  <si>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</si>
  <si>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</si>
  <si>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</si>
  <si>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</si>
  <si>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000 1 03 02000 01 0000 110</t>
  </si>
  <si>
    <t>000 1 05 03010 01 0000 110</t>
  </si>
  <si>
    <t>Земельный налог с организаций</t>
  </si>
  <si>
    <t>000 1 06 06030 00 0000 110</t>
  </si>
  <si>
    <t>000 1 06 06040 00 0000 110</t>
  </si>
  <si>
    <t>Земельный налог с физических лиц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</si>
  <si>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</si>
  <si>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</si>
  <si>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000 1 11 05000 00 0000 120</t>
  </si>
  <si>
    <t>000 1 11 05020 00 0000 120</t>
  </si>
  <si>
    <t>Дотации на выравнивание бюджетной обеспеченности</t>
  </si>
  <si>
    <t>Субвенции местным бюджетам на выполнение передаваемых полномочий субъектов Российской Федерации</t>
  </si>
  <si>
    <t>Иные  межбюджетные трансферты</t>
  </si>
  <si>
    <t>Прочие межбюджетные трансферты, передаваемые бюджетам поселений</t>
  </si>
  <si>
    <t>Прочие межбюджетные трансферты, передаваемые бюджетам</t>
  </si>
  <si>
    <t>% исполнения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</si>
  <si>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</si>
  <si>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</si>
  <si>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</si>
  <si>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</si>
  <si>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000 1 11 01050 10 0000 120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</si>
  <si>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сельским поселениям</t>
  </si>
  <si>
    <t>Приложение № 1</t>
  </si>
  <si>
    <t>000 2 02 10000 00 0000 150</t>
  </si>
  <si>
    <t>000 2 02 15001 00 0000 150</t>
  </si>
  <si>
    <t>000 2 02 15001 10 0000 150</t>
  </si>
  <si>
    <t>000 2 02 30000 00 0000 150</t>
  </si>
  <si>
    <t>000 2 02 30024 00 0000 150</t>
  </si>
  <si>
    <t>000 2 02 30024 10 0000 150</t>
  </si>
  <si>
    <t>000 2 02 35118 00 0000 150</t>
  </si>
  <si>
    <t>000 2 02 35118 10 0000 150</t>
  </si>
  <si>
    <t>000 2 02 40000 00 0000 150</t>
  </si>
  <si>
    <t>000 2 02 49999 00 0000 150</t>
  </si>
  <si>
    <t>000 2 02 49999 10 0000 150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</si>
  <si>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</si>
  <si>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</si>
  <si>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</si>
  <si>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000 1 03 02251 01 0000 110</t>
  </si>
  <si>
    <t>000 1 03 02261 01 0000 110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</si>
  <si>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</si>
  <si>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</si>
  <si>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</si>
  <si>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</si>
  <si>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</si>
  <si>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</si>
  <si>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</si>
  <si>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000 2 02 20000 00 0000 150</t>
  </si>
  <si>
    <t>Субсидии бюджетам бюджетной системы Российской Федерации (межбюджетные субсидии)</t>
  </si>
  <si>
    <t>000 2 02 25497 00 0000 150</t>
  </si>
  <si>
    <t>Субсидии бюджетам на реализацию мероприятий по обеспечению жильем молодых семей</t>
  </si>
  <si>
    <t>000 2 02 25497 10 0000 150</t>
  </si>
  <si>
    <t>Субсидии бюджетам сельских поселений на реализацию мероприятий по обеспечению жильем молодых семей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</si>
  <si>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</si>
  <si>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000 1 17 00000 00 0000 000</t>
  </si>
  <si>
    <t>Прочие неналоговые доходы</t>
  </si>
  <si>
    <t>000 1 17 01000 00 0000 180</t>
  </si>
  <si>
    <t>Невыясненные поступления</t>
  </si>
  <si>
    <t>000 1 17 01050 10 0000 180</t>
  </si>
  <si>
    <t>Невыясненные поступления, зачисляемые в бюджеты сельских поселений</t>
  </si>
  <si>
    <t>000 1 16 00000 00 0000 000</t>
  </si>
  <si>
    <t>Штрафы, санкции, возмещение ущерба</t>
  </si>
  <si>
    <t>000 1 16 18000 00 0000 140</t>
  </si>
  <si>
    <t>Денежные взыскания (штрафы) за нарушение бюджетного законодательства Российской Федерации</t>
  </si>
  <si>
    <t>000 1 16 18000 02 0000 140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</si>
  <si>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</si>
  <si>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</si>
  <si>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</si>
  <si>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</si>
  <si>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000 2 19 00000 10 0000 150</t>
  </si>
  <si>
    <t>000 2 19 60010 10 0000 150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</si>
  <si>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</si>
  <si>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</si>
  <si>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</si>
  <si>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</si>
  <si>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Доходы от оказания платных услуг и компенсации затрат государства</t>
  </si>
  <si>
    <t>000 1 13 00000 00 0000 000</t>
  </si>
  <si>
    <t>000 1 13 02000 00 0000 130</t>
  </si>
  <si>
    <t>000 1 13 02990 00 0000 120</t>
  </si>
  <si>
    <t>000 1 13 02995 10 0000 130</t>
  </si>
  <si>
    <t>-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</si>
  <si>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</si>
  <si>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</si>
  <si>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План                        на 2024 год</t>
  </si>
  <si>
    <r>
      <t>к постановлению администрации Дубовоовражного сельского поселения "Об утверждении отчета об исполнении бюджета Дубовоовражного сельского поселения Светлоярского муниципального района Волгоградской области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за 9 месяцев 2024 года"
</t>
    </r>
  </si>
  <si>
    <t>Доходы бюджета Дубовоовражного сельского поселения по кодам классификации доходов бюджетов                                                           за 9 месяцев 2024 года</t>
  </si>
  <si>
    <t xml:space="preserve">Фактическое исполнение              на 01.10.2024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</si>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</sst>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2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0DA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70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9" fontId="26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05">
    <xf numFmtId="0" fontId="0" fillId="0" borderId="0" xfId="0"/>
    <xf numFmtId="49" fontId="22" fillId="0" borderId="0" xfId="0" applyNumberFormat="1" applyFont="1" applyFill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49" fontId="22" fillId="0" borderId="0" xfId="0" applyNumberFormat="1" applyFont="1" applyFill="1" applyAlignment="1">
      <alignment horizontal="center" vertical="center"/>
    </xf>
    <xf numFmtId="164" fontId="0" fillId="0" borderId="0" xfId="0" applyNumberFormat="1"/>
    <xf numFmtId="49" fontId="25" fillId="34" borderId="11" xfId="0" applyNumberFormat="1" applyFont="1" applyFill="1" applyBorder="1" applyAlignment="1">
      <alignment horizontal="left" vertical="center" wrapText="1"/>
    </xf>
    <xf numFmtId="164" fontId="25" fillId="34" borderId="11" xfId="0" applyNumberFormat="1" applyFont="1" applyFill="1" applyBorder="1" applyAlignment="1" applyProtection="1">
      <alignment horizontal="center" vertical="center"/>
    </xf>
    <xf numFmtId="49" fontId="22" fillId="0" borderId="11" xfId="0" applyNumberFormat="1" applyFont="1" applyFill="1" applyBorder="1" applyAlignment="1">
      <alignment horizontal="left" vertical="center" wrapText="1"/>
    </xf>
    <xf numFmtId="164" fontId="22" fillId="0" borderId="11" xfId="0" applyNumberFormat="1" applyFont="1" applyFill="1" applyBorder="1" applyAlignment="1">
      <alignment horizontal="center" vertical="center"/>
    </xf>
    <xf numFmtId="49" fontId="25" fillId="33" borderId="11" xfId="0" applyNumberFormat="1" applyFont="1" applyFill="1" applyBorder="1" applyAlignment="1">
      <alignment horizontal="left" vertical="center" wrapText="1"/>
    </xf>
    <xf numFmtId="0" fontId="25" fillId="33" borderId="10" xfId="0" applyFont="1" applyFill="1" applyBorder="1" applyAlignment="1">
      <alignment horizontal="left" vertical="center"/>
    </xf>
    <xf numFmtId="0" fontId="25" fillId="34" borderId="11" xfId="0" applyFont="1" applyFill="1" applyBorder="1" applyAlignment="1">
      <alignment horizontal="left" vertical="center"/>
    </xf>
    <xf numFmtId="164" fontId="22" fillId="0" borderId="11" xfId="0" applyNumberFormat="1" applyFont="1" applyFill="1" applyBorder="1" applyAlignment="1">
      <alignment horizontal="center" vertical="center" wrapText="1"/>
    </xf>
    <xf numFmtId="49" fontId="25" fillId="36" borderId="11" xfId="0" applyNumberFormat="1" applyFont="1" applyFill="1" applyBorder="1" applyAlignment="1">
      <alignment horizontal="left" vertical="center" wrapText="1"/>
    </xf>
    <xf numFmtId="49" fontId="22" fillId="36" borderId="11" xfId="0" applyNumberFormat="1" applyFont="1" applyFill="1" applyBorder="1" applyAlignment="1">
      <alignment horizontal="left" vertical="center" wrapText="1"/>
    </xf>
    <xf numFmtId="0" fontId="22" fillId="36" borderId="11" xfId="0" applyFont="1" applyFill="1" applyBorder="1" applyAlignment="1">
      <alignment horizontal="left" vertical="center"/>
    </xf>
    <xf numFmtId="164" fontId="21" fillId="33" borderId="11" xfId="0" applyNumberFormat="1" applyFont="1" applyFill="1" applyBorder="1" applyAlignment="1" applyProtection="1">
      <alignment horizontal="center" vertical="center"/>
    </xf>
    <xf numFmtId="164" fontId="25" fillId="34" borderId="11" xfId="42" applyNumberFormat="1" applyFont="1" applyFill="1" applyBorder="1" applyAlignment="1" applyProtection="1">
      <alignment horizontal="center" vertical="center"/>
    </xf>
    <xf numFmtId="164" fontId="25" fillId="33" borderId="11" xfId="0" applyNumberFormat="1" applyFont="1" applyFill="1" applyBorder="1" applyAlignment="1" applyProtection="1">
      <alignment horizontal="center" vertical="center" wrapText="1"/>
    </xf>
    <xf numFmtId="164" fontId="25" fillId="33" borderId="10" xfId="42" applyNumberFormat="1" applyFont="1" applyFill="1" applyBorder="1" applyAlignment="1" applyProtection="1">
      <alignment horizontal="center" vertical="center"/>
    </xf>
    <xf numFmtId="164" fontId="25" fillId="34" borderId="11" xfId="42" applyNumberFormat="1" applyFont="1" applyFill="1" applyBorder="1" applyAlignment="1" applyProtection="1">
      <alignment horizontal="center" vertical="center" wrapText="1"/>
    </xf>
    <xf numFmtId="164" fontId="25" fillId="36" borderId="11" xfId="42" applyNumberFormat="1" applyFont="1" applyFill="1" applyBorder="1" applyAlignment="1" applyProtection="1">
      <alignment horizontal="center" vertical="center" wrapText="1"/>
    </xf>
    <xf numFmtId="164" fontId="25" fillId="36" borderId="11" xfId="0" applyNumberFormat="1" applyFont="1" applyFill="1" applyBorder="1" applyAlignment="1" applyProtection="1">
      <alignment horizontal="center" vertical="center"/>
    </xf>
    <xf numFmtId="164" fontId="22" fillId="36" borderId="11" xfId="0" applyNumberFormat="1" applyFont="1" applyFill="1" applyBorder="1" applyAlignment="1" applyProtection="1">
      <alignment horizontal="center" vertical="center"/>
    </xf>
    <xf numFmtId="164" fontId="25" fillId="33" borderId="11" xfId="0" applyNumberFormat="1" applyFont="1" applyFill="1" applyBorder="1" applyAlignment="1" applyProtection="1">
      <alignment horizontal="center" vertical="center"/>
      <protection hidden="1"/>
    </xf>
    <xf numFmtId="164" fontId="25" fillId="34" borderId="11" xfId="0" applyNumberFormat="1" applyFont="1" applyFill="1" applyBorder="1" applyAlignment="1" applyProtection="1">
      <alignment horizontal="center" vertical="center"/>
      <protection hidden="1"/>
    </xf>
    <xf numFmtId="164" fontId="22" fillId="36" borderId="11" xfId="0" applyNumberFormat="1" applyFont="1" applyFill="1" applyBorder="1" applyAlignment="1" applyProtection="1">
      <alignment horizontal="center" vertical="center"/>
      <protection hidden="1"/>
    </xf>
    <xf numFmtId="165" fontId="25" fillId="33" borderId="11" xfId="56" applyNumberFormat="1" applyFont="1" applyFill="1" applyBorder="1" applyAlignment="1" applyProtection="1">
      <alignment horizontal="center" vertical="center"/>
      <protection hidden="1"/>
    </xf>
    <xf numFmtId="165" fontId="25" fillId="34" borderId="11" xfId="56" applyNumberFormat="1" applyFont="1" applyFill="1" applyBorder="1" applyAlignment="1" applyProtection="1">
      <alignment horizontal="center" vertical="center"/>
      <protection hidden="1"/>
    </xf>
    <xf numFmtId="165" fontId="22" fillId="36" borderId="11" xfId="56" applyNumberFormat="1" applyFont="1" applyFill="1" applyBorder="1" applyAlignment="1" applyProtection="1">
      <alignment horizontal="center" vertical="center"/>
      <protection hidden="1"/>
    </xf>
    <xf numFmtId="165" fontId="22" fillId="0" borderId="11" xfId="56" applyNumberFormat="1" applyFont="1" applyFill="1" applyBorder="1" applyAlignment="1">
      <alignment horizontal="center" vertical="center"/>
    </xf>
    <xf numFmtId="165" fontId="25" fillId="34" borderId="11" xfId="56" applyNumberFormat="1" applyFont="1" applyFill="1" applyBorder="1" applyAlignment="1" applyProtection="1">
      <alignment horizontal="center" vertical="center"/>
    </xf>
    <xf numFmtId="165" fontId="22" fillId="36" borderId="11" xfId="56" applyNumberFormat="1" applyFont="1" applyFill="1" applyBorder="1" applyAlignment="1" applyProtection="1">
      <alignment horizontal="center" vertical="center"/>
    </xf>
    <xf numFmtId="165" fontId="25" fillId="36" borderId="11" xfId="56" applyNumberFormat="1" applyFont="1" applyFill="1" applyBorder="1" applyAlignment="1" applyProtection="1">
      <alignment horizontal="center" vertical="center"/>
    </xf>
    <xf numFmtId="165" fontId="25" fillId="33" borderId="11" xfId="56" applyNumberFormat="1" applyFont="1" applyFill="1" applyBorder="1" applyAlignment="1" applyProtection="1">
      <alignment horizontal="center" vertical="center" wrapText="1"/>
    </xf>
    <xf numFmtId="165" fontId="25" fillId="33" borderId="10" xfId="56" applyNumberFormat="1" applyFont="1" applyFill="1" applyBorder="1" applyAlignment="1" applyProtection="1">
      <alignment horizontal="center" vertical="center"/>
    </xf>
    <xf numFmtId="165" fontId="25" fillId="34" borderId="11" xfId="56" applyNumberFormat="1" applyFont="1" applyFill="1" applyBorder="1" applyAlignment="1" applyProtection="1">
      <alignment horizontal="center" vertical="center" wrapText="1"/>
    </xf>
    <xf numFmtId="165" fontId="25" fillId="36" borderId="11" xfId="56" applyNumberFormat="1" applyFont="1" applyFill="1" applyBorder="1" applyAlignment="1" applyProtection="1">
      <alignment horizontal="center" vertical="center" wrapText="1"/>
    </xf>
    <xf numFmtId="165" fontId="22" fillId="0" borderId="11" xfId="56" applyNumberFormat="1" applyFont="1" applyFill="1" applyBorder="1" applyAlignment="1">
      <alignment horizontal="center" vertical="center" wrapText="1"/>
    </xf>
    <xf numFmtId="165" fontId="21" fillId="33" borderId="11" xfId="56" applyNumberFormat="1" applyFont="1" applyFill="1" applyBorder="1" applyAlignment="1" applyProtection="1">
      <alignment horizontal="center" vertical="center"/>
    </xf>
    <xf numFmtId="0" fontId="0" fillId="0" borderId="0" xfId="0"/>
    <xf numFmtId="164" fontId="22" fillId="35" borderId="11" xfId="0" applyNumberFormat="1" applyFont="1" applyFill="1" applyBorder="1" applyAlignment="1">
      <alignment horizontal="center" vertical="center"/>
    </xf>
    <xf numFmtId="164" fontId="25" fillId="36" borderId="11" xfId="42" applyNumberFormat="1" applyFont="1" applyFill="1" applyBorder="1" applyAlignment="1" applyProtection="1">
      <alignment horizontal="center" vertical="center"/>
    </xf>
    <xf numFmtId="165" fontId="25" fillId="36" borderId="11" xfId="56" applyNumberFormat="1" applyFont="1" applyFill="1" applyBorder="1" applyAlignment="1" applyProtection="1">
      <alignment horizontal="center" vertical="center"/>
    </xf>
    <xf numFmtId="165" fontId="22" fillId="35" borderId="11" xfId="56" applyNumberFormat="1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25" fillId="36" borderId="11" xfId="0" applyFont="1" applyFill="1" applyBorder="1" applyAlignment="1">
      <alignment horizontal="left" vertical="center"/>
    </xf>
    <xf numFmtId="49" fontId="23" fillId="0" borderId="0" xfId="0" applyNumberFormat="1" applyFont="1" applyFill="1" applyAlignment="1">
      <alignment horizontal="right" vertical="center"/>
    </xf>
    <xf numFmtId="0" fontId="27" fillId="0" borderId="12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/>
    </xf>
    <xf numFmtId="49" fontId="22" fillId="0" borderId="0" xfId="0" applyNumberFormat="1" applyFont="1" applyFill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0" fontId="24" fillId="0" borderId="1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165" fontId="22" fillId="0" borderId="11" xfId="56" applyNumberFormat="1" applyFont="1" applyFill="1" applyBorder="1" applyAlignment="1" applyProtection="1">
      <alignment horizontal="center" vertical="center"/>
    </xf>
    <xf numFmtId="0" fontId="22" fillId="0" borderId="11" xfId="0" applyFont="1" applyFill="1" applyBorder="1" applyAlignment="1">
      <alignment horizontal="left" vertical="center"/>
    </xf>
    <xf numFmtId="164" fontId="22" fillId="0" borderId="11" xfId="42" applyNumberFormat="1" applyFont="1" applyFill="1" applyBorder="1" applyAlignment="1" applyProtection="1">
      <alignment horizontal="center" vertical="center"/>
    </xf>
    <xf numFmtId="164" fontId="22" fillId="36" borderId="11" xfId="42" applyNumberFormat="1" applyFont="1" applyFill="1" applyBorder="1" applyAlignment="1" applyProtection="1">
      <alignment horizontal="center" vertical="center"/>
    </xf>
    <xf numFmtId="0" fontId="25" fillId="37" borderId="11" xfId="0" applyFont="1" applyFill="1" applyBorder="1" applyAlignment="1">
      <alignment horizontal="left" vertical="center"/>
    </xf>
    <xf numFmtId="164" fontId="25" fillId="37" borderId="11" xfId="0" applyNumberFormat="1" applyFont="1" applyFill="1" applyBorder="1" applyAlignment="1">
      <alignment horizontal="center" vertical="center" wrapText="1"/>
    </xf>
    <xf numFmtId="164" fontId="25" fillId="36" borderId="11" xfId="0" applyNumberFormat="1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164" fontId="25" fillId="37" borderId="11" xfId="42" applyNumberFormat="1" applyFont="1" applyFill="1" applyBorder="1" applyAlignment="1" applyProtection="1">
      <alignment horizontal="center" vertical="center"/>
    </xf>
    <xf numFmtId="165" fontId="25" fillId="37" borderId="11" xfId="56" applyNumberFormat="1" applyFont="1" applyFill="1" applyBorder="1" applyAlignment="1" applyProtection="1">
      <alignment horizontal="center" vertical="center"/>
    </xf>
    <xf numFmtId="0" fontId="0" fillId="38" borderId="0" xfId="0" applyFill="1"/>
    <xf numFmtId="49" fontId="22" fillId="39" borderId="11" xfId="0" applyNumberFormat="1" applyFont="1" applyFill="1" applyBorder="1" applyAlignment="1">
      <alignment horizontal="left" vertical="center" wrapText="1"/>
    </xf>
    <xf numFmtId="164" fontId="22" fillId="39" borderId="11" xfId="0" applyNumberFormat="1" applyFont="1" applyFill="1" applyBorder="1" applyAlignment="1">
      <alignment horizontal="center" vertical="center"/>
    </xf>
    <xf numFmtId="165" fontId="22" fillId="39" borderId="11" xfId="56" applyNumberFormat="1" applyFont="1" applyFill="1" applyBorder="1" applyAlignment="1">
      <alignment horizontal="center" vertical="center"/>
    </xf>
    <xf numFmtId="49" fontId="22" fillId="0" borderId="13" xfId="0" applyNumberFormat="1" applyFont="1" applyBorder="1" applyAlignment="1" applyProtection="1">
      <alignment horizontal="left" wrapText="1"/>
    </xf>
    <xf numFmtId="0" fontId="25" fillId="40" borderId="11" xfId="0" applyFont="1" applyFill="1" applyBorder="1" applyAlignment="1">
      <alignment horizontal="left" vertical="center"/>
    </xf>
    <xf numFmtId="49" fontId="25" fillId="40" borderId="11" xfId="42" applyNumberFormat="1" applyFont="1" applyFill="1" applyBorder="1" applyAlignment="1">
      <alignment horizontal="left" vertical="center" wrapText="1"/>
    </xf>
    <xf numFmtId="164" fontId="25" fillId="40" borderId="11" xfId="0" applyNumberFormat="1" applyFont="1" applyFill="1" applyBorder="1" applyAlignment="1">
      <alignment horizontal="center" vertical="center"/>
    </xf>
    <xf numFmtId="165" fontId="25" fillId="40" borderId="11" xfId="56" applyNumberFormat="1" applyFont="1" applyFill="1" applyBorder="1" applyAlignment="1">
      <alignment horizontal="center" vertical="center"/>
    </xf>
    <xf numFmtId="49" fontId="25" fillId="36" borderId="13" xfId="0" applyNumberFormat="1" applyFont="1" applyFill="1" applyBorder="1" applyAlignment="1" applyProtection="1">
      <alignment horizontal="left" wrapText="1"/>
    </xf>
    <xf numFmtId="164" fontId="25" fillId="36" borderId="11" xfId="0" applyNumberFormat="1" applyFont="1" applyFill="1" applyBorder="1" applyAlignment="1">
      <alignment horizontal="center" vertical="center"/>
    </xf>
    <xf numFmtId="165" fontId="25" fillId="36" borderId="11" xfId="56" applyNumberFormat="1" applyFont="1" applyFill="1" applyBorder="1" applyAlignment="1">
      <alignment horizontal="center" vertical="center"/>
    </xf>
    <xf numFmtId="49" fontId="25" fillId="37" borderId="11" xfId="0" applyNumberFormat="1" applyFont="1" applyFill="1" applyBorder="1" applyAlignment="1">
      <alignment horizontal="left" vertical="center" wrapText="1"/>
    </xf>
    <xf numFmtId="164" fontId="25" fillId="37" borderId="11" xfId="0" applyNumberFormat="1" applyFont="1" applyFill="1" applyBorder="1" applyAlignment="1" applyProtection="1">
      <alignment horizontal="center" vertical="center"/>
    </xf>
    <xf numFmtId="0" fontId="25" fillId="33" borderId="11" xfId="0" applyFont="1" applyFill="1" applyBorder="1" applyAlignment="1">
      <alignment horizontal="justify" vertical="center" wrapText="1"/>
    </xf>
    <xf numFmtId="0" fontId="25" fillId="34" borderId="11" xfId="0" applyFont="1" applyFill="1" applyBorder="1" applyAlignment="1">
      <alignment horizontal="justify" vertical="center" wrapText="1"/>
    </xf>
    <xf numFmtId="0" fontId="22" fillId="36" borderId="11" xfId="0" applyFont="1" applyFill="1" applyBorder="1" applyAlignment="1">
      <alignment horizontal="justify" vertical="center" wrapText="1"/>
    </xf>
    <xf numFmtId="0" fontId="22" fillId="0" borderId="11" xfId="0" applyFont="1" applyFill="1" applyBorder="1" applyAlignment="1">
      <alignment horizontal="justify" vertical="center" wrapText="1"/>
    </xf>
    <xf numFmtId="0" fontId="25" fillId="36" borderId="11" xfId="0" applyFont="1" applyFill="1" applyBorder="1" applyAlignment="1">
      <alignment horizontal="justify" vertical="center" wrapText="1"/>
    </xf>
    <xf numFmtId="0" fontId="24" fillId="0" borderId="11" xfId="0" applyFont="1" applyBorder="1" applyAlignment="1">
      <alignment horizontal="justify" vertical="center" wrapText="1"/>
    </xf>
    <xf numFmtId="49" fontId="22" fillId="0" borderId="13" xfId="0" applyNumberFormat="1" applyFont="1" applyBorder="1" applyAlignment="1" applyProtection="1">
      <alignment horizontal="justify" wrapText="1"/>
    </xf>
    <xf numFmtId="0" fontId="25" fillId="37" borderId="11" xfId="0" applyFont="1" applyFill="1" applyBorder="1" applyAlignment="1">
      <alignment horizontal="justify" vertical="center" wrapText="1"/>
    </xf>
    <xf numFmtId="0" fontId="22" fillId="39" borderId="11" xfId="0" applyFont="1" applyFill="1" applyBorder="1" applyAlignment="1">
      <alignment horizontal="justify" vertical="center" wrapText="1"/>
    </xf>
    <xf numFmtId="49" fontId="25" fillId="33" borderId="11" xfId="0" applyNumberFormat="1" applyFont="1" applyFill="1" applyBorder="1" applyAlignment="1">
      <alignment horizontal="justify" vertical="center" wrapText="1"/>
    </xf>
    <xf numFmtId="0" fontId="25" fillId="33" borderId="10" xfId="42" applyFont="1" applyFill="1" applyBorder="1" applyAlignment="1">
      <alignment horizontal="justify" vertical="center" wrapText="1"/>
    </xf>
    <xf numFmtId="0" fontId="25" fillId="34" borderId="11" xfId="42" applyFont="1" applyFill="1" applyBorder="1" applyAlignment="1">
      <alignment horizontal="justify" vertical="center" wrapText="1"/>
    </xf>
    <xf numFmtId="0" fontId="25" fillId="36" borderId="11" xfId="42" applyFont="1" applyFill="1" applyBorder="1" applyAlignment="1">
      <alignment horizontal="justify" vertical="center" wrapText="1"/>
    </xf>
    <xf numFmtId="49" fontId="22" fillId="0" borderId="11" xfId="42" applyNumberFormat="1" applyFont="1" applyFill="1" applyBorder="1" applyAlignment="1">
      <alignment horizontal="justify" vertical="center" wrapText="1"/>
    </xf>
    <xf numFmtId="49" fontId="25" fillId="37" borderId="11" xfId="42" applyNumberFormat="1" applyFont="1" applyFill="1" applyBorder="1" applyAlignment="1">
      <alignment horizontal="justify" vertical="center" wrapText="1"/>
    </xf>
    <xf numFmtId="49" fontId="25" fillId="36" borderId="11" xfId="42" applyNumberFormat="1" applyFont="1" applyFill="1" applyBorder="1" applyAlignment="1">
      <alignment horizontal="justify" vertical="center" wrapText="1"/>
    </xf>
    <xf numFmtId="49" fontId="25" fillId="34" borderId="11" xfId="42" applyNumberFormat="1" applyFont="1" applyFill="1" applyBorder="1" applyAlignment="1">
      <alignment horizontal="justify" vertical="center" wrapText="1"/>
    </xf>
    <xf numFmtId="49" fontId="22" fillId="36" borderId="11" xfId="42" applyNumberFormat="1" applyFont="1" applyFill="1" applyBorder="1" applyAlignment="1">
      <alignment horizontal="justify" vertical="center" wrapText="1"/>
    </xf>
    <xf numFmtId="165" fontId="25" fillId="37" borderId="11" xfId="56" applyNumberFormat="1" applyFont="1" applyFill="1" applyBorder="1" applyAlignment="1">
      <alignment horizontal="center" vertical="center"/>
    </xf>
    <xf numFmtId="165" fontId="22" fillId="36" borderId="11" xfId="56" applyNumberFormat="1" applyFont="1" applyFill="1" applyBorder="1" applyAlignment="1">
      <alignment horizontal="center" vertical="center"/>
    </xf>
    <xf numFmtId="165" fontId="25" fillId="37" borderId="11" xfId="56" applyNumberFormat="1" applyFont="1" applyFill="1" applyBorder="1" applyAlignment="1">
      <alignment horizontal="center" vertical="center" wrapText="1"/>
    </xf>
    <xf numFmtId="165" fontId="25" fillId="36" borderId="11" xfId="56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right" vertical="top" wrapText="1"/>
    </xf>
    <xf numFmtId="49" fontId="25" fillId="0" borderId="0" xfId="0" applyNumberFormat="1" applyFont="1" applyFill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center"/>
    </xf>
  </cellXfs>
  <cellStyles count="70">
    <cellStyle name="20% - Акцент1" xfId="19" builtinId="30" customBuiltin="1"/>
    <cellStyle name="20% - Акцент1 2" xfId="44"/>
    <cellStyle name="20% - Акцент1 3" xfId="58"/>
    <cellStyle name="20% - Акцент2" xfId="23" builtinId="34" customBuiltin="1"/>
    <cellStyle name="20% - Акцент2 2" xfId="46"/>
    <cellStyle name="20% - Акцент2 3" xfId="60"/>
    <cellStyle name="20% - Акцент3" xfId="27" builtinId="38" customBuiltin="1"/>
    <cellStyle name="20% - Акцент3 2" xfId="48"/>
    <cellStyle name="20% - Акцент3 3" xfId="62"/>
    <cellStyle name="20% - Акцент4" xfId="31" builtinId="42" customBuiltin="1"/>
    <cellStyle name="20% - Акцент4 2" xfId="50"/>
    <cellStyle name="20% - Акцент4 3" xfId="64"/>
    <cellStyle name="20% - Акцент5" xfId="35" builtinId="46" customBuiltin="1"/>
    <cellStyle name="20% - Акцент5 2" xfId="52"/>
    <cellStyle name="20% - Акцент5 3" xfId="66"/>
    <cellStyle name="20% - Акцент6" xfId="39" builtinId="50" customBuiltin="1"/>
    <cellStyle name="20% - Акцент6 2" xfId="54"/>
    <cellStyle name="20% - Акцент6 3" xfId="68"/>
    <cellStyle name="40% - Акцент1" xfId="20" builtinId="31" customBuiltin="1"/>
    <cellStyle name="40% - Акцент1 2" xfId="45"/>
    <cellStyle name="40% - Акцент1 3" xfId="59"/>
    <cellStyle name="40% - Акцент2" xfId="24" builtinId="35" customBuiltin="1"/>
    <cellStyle name="40% - Акцент2 2" xfId="47"/>
    <cellStyle name="40% - Акцент2 3" xfId="61"/>
    <cellStyle name="40% - Акцент3" xfId="28" builtinId="39" customBuiltin="1"/>
    <cellStyle name="40% - Акцент3 2" xfId="49"/>
    <cellStyle name="40% - Акцент3 3" xfId="63"/>
    <cellStyle name="40% - Акцент4" xfId="32" builtinId="43" customBuiltin="1"/>
    <cellStyle name="40% - Акцент4 2" xfId="51"/>
    <cellStyle name="40% - Акцент4 3" xfId="65"/>
    <cellStyle name="40% - Акцент5" xfId="36" builtinId="47" customBuiltin="1"/>
    <cellStyle name="40% - Акцент5 2" xfId="53"/>
    <cellStyle name="40% - Акцент5 3" xfId="67"/>
    <cellStyle name="40% - Акцент6" xfId="40" builtinId="51" customBuiltin="1"/>
    <cellStyle name="40% - Акцент6 2" xfId="55"/>
    <cellStyle name="40% - Акцент6 3" xfId="69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_Лист1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43"/>
    <cellStyle name="Примечание 3" xfId="57"/>
    <cellStyle name="Процентный" xfId="56" builtinId="5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G70"/>
  <sheetViews>
    <sheetView tabSelected="1" view="pageBreakPreview" zoomScaleNormal="115" zoomScaleSheetLayoutView="100" workbookViewId="0">
      <selection activeCell="B61" sqref="B61"/>
    </sheetView>
  </sheetViews>
  <sheetFormatPr defaultRowHeight="15" outlineLevelRow="3" x14ac:dyDescent="0.25"/>
  <cols>
    <col min="1" max="1" width="27.85546875" style="54" bestFit="1" customWidth="1"/>
    <col min="2" max="2" width="56.7109375" style="54" customWidth="1"/>
    <col min="3" max="3" width="15.140625" bestFit="1" customWidth="1"/>
    <col min="4" max="4" width="12.85546875" bestFit="1" customWidth="1"/>
    <col min="5" max="5" width="13.28515625" bestFit="1" customWidth="1"/>
    <col min="6" max="6" width="14.42578125" customWidth="1"/>
    <col min="7" max="7" width="21.5703125" customWidth="1"/>
  </cols>
  <sheetData>
    <row r="1" spans="1:7" ht="15.75" x14ac:dyDescent="0.25">
      <c r="A1" s="1"/>
      <c r="B1" s="51"/>
      <c r="C1" s="2"/>
      <c r="D1" s="101" t="s">
        <v>66</v>
      </c>
      <c r="E1" s="101"/>
    </row>
    <row r="2" spans="1:7" ht="84.75" customHeight="1" x14ac:dyDescent="0.25">
      <c r="A2" s="1"/>
      <c r="B2" s="52"/>
      <c r="C2" s="102" t="s">
        <v>127</v>
      </c>
      <c r="D2" s="102"/>
      <c r="E2" s="102"/>
    </row>
    <row r="3" spans="1:7" ht="15.75" x14ac:dyDescent="0.25">
      <c r="A3" s="1"/>
      <c r="B3" s="101"/>
      <c r="C3" s="101"/>
      <c r="D3" s="101"/>
      <c r="E3" s="101"/>
    </row>
    <row r="4" spans="1:7" ht="32.25" customHeight="1" x14ac:dyDescent="0.25">
      <c r="A4" s="103" t="s">
        <v>128</v>
      </c>
      <c r="B4" s="103"/>
      <c r="C4" s="103"/>
      <c r="D4" s="103"/>
      <c r="E4" s="103"/>
    </row>
    <row r="5" spans="1:7" ht="15.75" x14ac:dyDescent="0.25">
      <c r="A5" s="1"/>
      <c r="B5" s="51"/>
      <c r="C5" s="3"/>
      <c r="D5" s="3"/>
      <c r="E5" s="47" t="s">
        <v>0</v>
      </c>
    </row>
    <row r="6" spans="1:7" ht="38.25" x14ac:dyDescent="0.25">
      <c r="A6" s="62" t="s">
        <v>1</v>
      </c>
      <c r="B6" s="62" t="s">
        <v>2</v>
      </c>
      <c r="C6" s="48" t="s">
        <v>126</v>
      </c>
      <c r="D6" s="48" t="s">
        <v>129</v>
      </c>
      <c r="E6" s="48" t="s">
        <v>59</v>
      </c>
    </row>
    <row r="7" spans="1:7" x14ac:dyDescent="0.25">
      <c r="A7" s="49">
        <v>1</v>
      </c>
      <c r="B7" s="50">
        <v>2</v>
      </c>
      <c r="C7" s="49">
        <v>3</v>
      </c>
      <c r="D7" s="50">
        <v>4</v>
      </c>
      <c r="E7" s="49">
        <v>5</v>
      </c>
    </row>
    <row r="8" spans="1:7" ht="15.75" x14ac:dyDescent="0.25">
      <c r="A8" s="9" t="s">
        <v>3</v>
      </c>
      <c r="B8" s="79" t="s">
        <v>4</v>
      </c>
      <c r="C8" s="24">
        <f>C9+C16+C22+C25+C33+C43+C46+C39</f>
        <v>3646.4</v>
      </c>
      <c r="D8" s="24">
        <f>D9+D16+D22+D25+D33+D43+D46+D39</f>
        <v>2464.6999999999998</v>
      </c>
      <c r="E8" s="27">
        <f t="shared" ref="E8" si="0">D8/C8</f>
        <v>0.67592694164107059</v>
      </c>
      <c r="F8" s="4"/>
      <c r="G8" s="4"/>
    </row>
    <row r="9" spans="1:7" ht="15.75" outlineLevel="1" x14ac:dyDescent="0.25">
      <c r="A9" s="5" t="s">
        <v>5</v>
      </c>
      <c r="B9" s="80" t="s">
        <v>6</v>
      </c>
      <c r="C9" s="25">
        <f t="shared" ref="C9:D9" si="1">C10</f>
        <v>949.9</v>
      </c>
      <c r="D9" s="25">
        <f t="shared" si="1"/>
        <v>721.9</v>
      </c>
      <c r="E9" s="28">
        <f>D9/C9</f>
        <v>0.75997473418254557</v>
      </c>
    </row>
    <row r="10" spans="1:7" ht="15.75" outlineLevel="1" x14ac:dyDescent="0.25">
      <c r="A10" s="14" t="s">
        <v>7</v>
      </c>
      <c r="B10" s="81" t="s">
        <v>8</v>
      </c>
      <c r="C10" s="26">
        <f t="shared" ref="C10:D10" si="2">SUM(C11:C15)</f>
        <v>949.9</v>
      </c>
      <c r="D10" s="26">
        <f t="shared" si="2"/>
        <v>721.9</v>
      </c>
      <c r="E10" s="29">
        <f t="shared" ref="E10:E50" si="3">D10/C10</f>
        <v>0.75997473418254557</v>
      </c>
    </row>
    <row r="11" spans="1:7" ht="126" customHeight="1" outlineLevel="2" x14ac:dyDescent="0.25">
      <c r="A11" s="7" t="s">
        <v>37</v>
      </c>
      <c r="B11" s="82" t="s">
        <v>130</v>
      </c>
      <c r="C11" s="8">
        <v>665.9</v>
      </c>
      <c r="D11" s="8">
        <v>525.5</v>
      </c>
      <c r="E11" s="30">
        <f t="shared" si="3"/>
        <v>0.78915753116083498</v>
      </c>
    </row>
    <row r="12" spans="1:7" ht="12" hidden="1" customHeight="1" outlineLevel="2" x14ac:dyDescent="0.25">
      <c r="A12" s="7" t="s">
        <v>38</v>
      </c>
      <c r="B12" s="82" t="s">
        <v>40</v>
      </c>
      <c r="C12" s="8">
        <v>0</v>
      </c>
      <c r="D12" s="8">
        <v>0</v>
      </c>
      <c r="E12" s="30" t="s">
        <v>123</v>
      </c>
    </row>
    <row r="13" spans="1:7" ht="130.5" customHeight="1" outlineLevel="2" x14ac:dyDescent="0.25">
      <c r="A13" s="7" t="s">
        <v>38</v>
      </c>
      <c r="B13" s="82" t="s">
        <v>40</v>
      </c>
      <c r="C13" s="8">
        <v>0</v>
      </c>
      <c r="D13" s="8">
        <v>4.3</v>
      </c>
      <c r="E13" s="30">
        <v>0</v>
      </c>
    </row>
    <row r="14" spans="1:7" s="40" customFormat="1" ht="113.25" customHeight="1" outlineLevel="2" x14ac:dyDescent="0.25">
      <c r="A14" s="7" t="s">
        <v>39</v>
      </c>
      <c r="B14" s="82" t="s">
        <v>131</v>
      </c>
      <c r="C14" s="8">
        <v>179.5</v>
      </c>
      <c r="D14" s="8">
        <v>102.9</v>
      </c>
      <c r="E14" s="30">
        <f t="shared" ref="E14" si="4">D14/C14</f>
        <v>0.57325905292479107</v>
      </c>
    </row>
    <row r="15" spans="1:7" ht="110.25" outlineLevel="2" x14ac:dyDescent="0.25">
      <c r="A15" s="7" t="s">
        <v>41</v>
      </c>
      <c r="B15" s="82" t="s">
        <v>42</v>
      </c>
      <c r="C15" s="8">
        <v>104.5</v>
      </c>
      <c r="D15" s="8">
        <v>89.2</v>
      </c>
      <c r="E15" s="30">
        <f t="shared" si="3"/>
        <v>0.85358851674641156</v>
      </c>
    </row>
    <row r="16" spans="1:7" ht="31.5" outlineLevel="1" x14ac:dyDescent="0.25">
      <c r="A16" s="5" t="s">
        <v>9</v>
      </c>
      <c r="B16" s="80" t="s">
        <v>10</v>
      </c>
      <c r="C16" s="6">
        <f t="shared" ref="C16:D16" si="5">C17</f>
        <v>1661.1</v>
      </c>
      <c r="D16" s="6">
        <f t="shared" si="5"/>
        <v>1187.8000000000002</v>
      </c>
      <c r="E16" s="31">
        <f t="shared" si="3"/>
        <v>0.71506832821624244</v>
      </c>
    </row>
    <row r="17" spans="1:5" ht="31.5" outlineLevel="2" x14ac:dyDescent="0.25">
      <c r="A17" s="14" t="s">
        <v>44</v>
      </c>
      <c r="B17" s="81" t="s">
        <v>43</v>
      </c>
      <c r="C17" s="23">
        <f>SUM(C18:C21)</f>
        <v>1661.1</v>
      </c>
      <c r="D17" s="23">
        <f>SUM(D18:D21)</f>
        <v>1187.8000000000002</v>
      </c>
      <c r="E17" s="32">
        <f t="shared" si="3"/>
        <v>0.71506832821624244</v>
      </c>
    </row>
    <row r="18" spans="1:5" s="40" customFormat="1" ht="142.5" customHeight="1" outlineLevel="3" x14ac:dyDescent="0.25">
      <c r="A18" s="7" t="s">
        <v>78</v>
      </c>
      <c r="B18" s="82" t="s">
        <v>79</v>
      </c>
      <c r="C18" s="8">
        <v>866.4</v>
      </c>
      <c r="D18" s="8">
        <v>616.4</v>
      </c>
      <c r="E18" s="30">
        <f>D18/C18</f>
        <v>0.71144967682363802</v>
      </c>
    </row>
    <row r="19" spans="1:5" s="40" customFormat="1" ht="164.25" customHeight="1" outlineLevel="3" x14ac:dyDescent="0.25">
      <c r="A19" s="7" t="s">
        <v>80</v>
      </c>
      <c r="B19" s="82" t="s">
        <v>83</v>
      </c>
      <c r="C19" s="8">
        <v>4.0999999999999996</v>
      </c>
      <c r="D19" s="8">
        <v>3.5</v>
      </c>
      <c r="E19" s="30">
        <f t="shared" ref="E19:E21" si="6">D19/C19</f>
        <v>0.85365853658536595</v>
      </c>
    </row>
    <row r="20" spans="1:5" s="40" customFormat="1" ht="147.75" customHeight="1" outlineLevel="3" x14ac:dyDescent="0.25">
      <c r="A20" s="7" t="s">
        <v>81</v>
      </c>
      <c r="B20" s="82" t="s">
        <v>84</v>
      </c>
      <c r="C20" s="8">
        <v>898.3</v>
      </c>
      <c r="D20" s="8">
        <v>647.5</v>
      </c>
      <c r="E20" s="30">
        <f t="shared" si="6"/>
        <v>0.72080596682622733</v>
      </c>
    </row>
    <row r="21" spans="1:5" s="40" customFormat="1" ht="145.5" customHeight="1" outlineLevel="3" x14ac:dyDescent="0.25">
      <c r="A21" s="7" t="s">
        <v>82</v>
      </c>
      <c r="B21" s="82" t="s">
        <v>85</v>
      </c>
      <c r="C21" s="8">
        <v>-107.7</v>
      </c>
      <c r="D21" s="8">
        <v>-79.599999999999994</v>
      </c>
      <c r="E21" s="30">
        <f t="shared" si="6"/>
        <v>0.73909006499535745</v>
      </c>
    </row>
    <row r="22" spans="1:5" ht="15.75" outlineLevel="1" x14ac:dyDescent="0.25">
      <c r="A22" s="5" t="s">
        <v>11</v>
      </c>
      <c r="B22" s="80" t="s">
        <v>12</v>
      </c>
      <c r="C22" s="6">
        <f t="shared" ref="C22:D23" si="7">C23</f>
        <v>426.3</v>
      </c>
      <c r="D22" s="6">
        <f t="shared" si="7"/>
        <v>191.7</v>
      </c>
      <c r="E22" s="31">
        <f t="shared" si="3"/>
        <v>0.44968332160450381</v>
      </c>
    </row>
    <row r="23" spans="1:5" ht="15.75" outlineLevel="1" x14ac:dyDescent="0.25">
      <c r="A23" s="14" t="s">
        <v>13</v>
      </c>
      <c r="B23" s="81" t="s">
        <v>14</v>
      </c>
      <c r="C23" s="23">
        <f t="shared" si="7"/>
        <v>426.3</v>
      </c>
      <c r="D23" s="23">
        <f t="shared" si="7"/>
        <v>191.7</v>
      </c>
      <c r="E23" s="32">
        <f t="shared" si="3"/>
        <v>0.44968332160450381</v>
      </c>
    </row>
    <row r="24" spans="1:5" ht="15.75" outlineLevel="2" x14ac:dyDescent="0.25">
      <c r="A24" s="7" t="s">
        <v>45</v>
      </c>
      <c r="B24" s="82" t="s">
        <v>14</v>
      </c>
      <c r="C24" s="8">
        <v>426.3</v>
      </c>
      <c r="D24" s="8">
        <v>191.7</v>
      </c>
      <c r="E24" s="30">
        <f t="shared" si="3"/>
        <v>0.44968332160450381</v>
      </c>
    </row>
    <row r="25" spans="1:5" ht="15.75" outlineLevel="1" x14ac:dyDescent="0.25">
      <c r="A25" s="5" t="s">
        <v>15</v>
      </c>
      <c r="B25" s="80" t="s">
        <v>16</v>
      </c>
      <c r="C25" s="6">
        <f t="shared" ref="C25:D25" si="8">C26+C28</f>
        <v>471</v>
      </c>
      <c r="D25" s="6">
        <f t="shared" si="8"/>
        <v>274.60000000000002</v>
      </c>
      <c r="E25" s="31">
        <f t="shared" si="3"/>
        <v>0.58301486199575381</v>
      </c>
    </row>
    <row r="26" spans="1:5" ht="15.75" outlineLevel="1" x14ac:dyDescent="0.25">
      <c r="A26" s="13" t="s">
        <v>17</v>
      </c>
      <c r="B26" s="83" t="s">
        <v>18</v>
      </c>
      <c r="C26" s="22">
        <f t="shared" ref="C26:D26" si="9">C27</f>
        <v>145</v>
      </c>
      <c r="D26" s="22">
        <f t="shared" si="9"/>
        <v>111.1</v>
      </c>
      <c r="E26" s="33">
        <f t="shared" si="3"/>
        <v>0.76620689655172414</v>
      </c>
    </row>
    <row r="27" spans="1:5" ht="47.25" outlineLevel="2" x14ac:dyDescent="0.25">
      <c r="A27" s="7" t="s">
        <v>36</v>
      </c>
      <c r="B27" s="82" t="s">
        <v>35</v>
      </c>
      <c r="C27" s="8">
        <v>145</v>
      </c>
      <c r="D27" s="8">
        <v>111.1</v>
      </c>
      <c r="E27" s="30">
        <f t="shared" si="3"/>
        <v>0.76620689655172414</v>
      </c>
    </row>
    <row r="28" spans="1:5" ht="15.75" outlineLevel="1" x14ac:dyDescent="0.25">
      <c r="A28" s="13" t="s">
        <v>19</v>
      </c>
      <c r="B28" s="83" t="s">
        <v>20</v>
      </c>
      <c r="C28" s="22">
        <f t="shared" ref="C28:D28" si="10">C29+C31</f>
        <v>326</v>
      </c>
      <c r="D28" s="22">
        <f t="shared" si="10"/>
        <v>163.5</v>
      </c>
      <c r="E28" s="33">
        <f t="shared" si="3"/>
        <v>0.50153374233128833</v>
      </c>
    </row>
    <row r="29" spans="1:5" ht="15.75" outlineLevel="1" x14ac:dyDescent="0.25">
      <c r="A29" s="14" t="s">
        <v>47</v>
      </c>
      <c r="B29" s="81" t="s">
        <v>46</v>
      </c>
      <c r="C29" s="23">
        <f t="shared" ref="C29:D29" si="11">C30</f>
        <v>43</v>
      </c>
      <c r="D29" s="23">
        <f t="shared" si="11"/>
        <v>81.400000000000006</v>
      </c>
      <c r="E29" s="32">
        <f t="shared" si="3"/>
        <v>1.8930232558139537</v>
      </c>
    </row>
    <row r="30" spans="1:5" ht="42.75" customHeight="1" outlineLevel="2" x14ac:dyDescent="0.25">
      <c r="A30" s="7" t="s">
        <v>31</v>
      </c>
      <c r="B30" s="82" t="s">
        <v>33</v>
      </c>
      <c r="C30" s="8">
        <v>43</v>
      </c>
      <c r="D30" s="8">
        <v>81.400000000000006</v>
      </c>
      <c r="E30" s="30">
        <f t="shared" si="3"/>
        <v>1.8930232558139537</v>
      </c>
    </row>
    <row r="31" spans="1:5" ht="15.75" outlineLevel="1" x14ac:dyDescent="0.25">
      <c r="A31" s="14" t="s">
        <v>48</v>
      </c>
      <c r="B31" s="81" t="s">
        <v>49</v>
      </c>
      <c r="C31" s="23">
        <f t="shared" ref="C31:D31" si="12">C32</f>
        <v>283</v>
      </c>
      <c r="D31" s="23">
        <f t="shared" si="12"/>
        <v>82.1</v>
      </c>
      <c r="E31" s="32">
        <f t="shared" si="3"/>
        <v>0.29010600706713779</v>
      </c>
    </row>
    <row r="32" spans="1:5" ht="45" customHeight="1" outlineLevel="2" x14ac:dyDescent="0.25">
      <c r="A32" s="7" t="s">
        <v>32</v>
      </c>
      <c r="B32" s="82" t="s">
        <v>34</v>
      </c>
      <c r="C32" s="8">
        <v>283</v>
      </c>
      <c r="D32" s="8">
        <v>82.1</v>
      </c>
      <c r="E32" s="30">
        <f t="shared" si="3"/>
        <v>0.29010600706713779</v>
      </c>
    </row>
    <row r="33" spans="1:5" ht="40.5" customHeight="1" outlineLevel="1" x14ac:dyDescent="0.25">
      <c r="A33" s="5" t="s">
        <v>21</v>
      </c>
      <c r="B33" s="80" t="s">
        <v>22</v>
      </c>
      <c r="C33" s="6">
        <f t="shared" ref="C33" si="13">C36</f>
        <v>29.5</v>
      </c>
      <c r="D33" s="6">
        <f>D36+D34</f>
        <v>5.5</v>
      </c>
      <c r="E33" s="31">
        <f t="shared" si="3"/>
        <v>0.1864406779661017</v>
      </c>
    </row>
    <row r="34" spans="1:5" s="40" customFormat="1" ht="94.5" hidden="1" outlineLevel="1" x14ac:dyDescent="0.25">
      <c r="A34" s="13" t="s">
        <v>63</v>
      </c>
      <c r="B34" s="83" t="s">
        <v>62</v>
      </c>
      <c r="C34" s="22">
        <f>C35</f>
        <v>0</v>
      </c>
      <c r="D34" s="22">
        <f>D35</f>
        <v>0</v>
      </c>
      <c r="E34" s="43">
        <v>0</v>
      </c>
    </row>
    <row r="35" spans="1:5" s="40" customFormat="1" ht="63" hidden="1" outlineLevel="1" x14ac:dyDescent="0.25">
      <c r="A35" s="7" t="s">
        <v>64</v>
      </c>
      <c r="B35" s="84" t="s">
        <v>65</v>
      </c>
      <c r="C35" s="8">
        <v>0</v>
      </c>
      <c r="D35" s="8">
        <v>0</v>
      </c>
      <c r="E35" s="30">
        <v>0</v>
      </c>
    </row>
    <row r="36" spans="1:5" ht="113.25" customHeight="1" outlineLevel="1" x14ac:dyDescent="0.25">
      <c r="A36" s="13" t="s">
        <v>52</v>
      </c>
      <c r="B36" s="83" t="s">
        <v>50</v>
      </c>
      <c r="C36" s="22">
        <f>C37</f>
        <v>29.5</v>
      </c>
      <c r="D36" s="22">
        <f>D37</f>
        <v>5.5</v>
      </c>
      <c r="E36" s="33">
        <f t="shared" si="3"/>
        <v>0.1864406779661017</v>
      </c>
    </row>
    <row r="37" spans="1:5" ht="99.75" customHeight="1" outlineLevel="1" x14ac:dyDescent="0.25">
      <c r="A37" s="14" t="s">
        <v>53</v>
      </c>
      <c r="B37" s="81" t="s">
        <v>51</v>
      </c>
      <c r="C37" s="23">
        <f t="shared" ref="C37:D37" si="14">C38</f>
        <v>29.5</v>
      </c>
      <c r="D37" s="23">
        <f t="shared" si="14"/>
        <v>5.5</v>
      </c>
      <c r="E37" s="32">
        <f t="shared" si="3"/>
        <v>0.1864406779661017</v>
      </c>
    </row>
    <row r="38" spans="1:5" ht="79.5" customHeight="1" outlineLevel="2" x14ac:dyDescent="0.25">
      <c r="A38" s="7" t="s">
        <v>23</v>
      </c>
      <c r="B38" s="84" t="s">
        <v>24</v>
      </c>
      <c r="C38" s="8">
        <v>29.5</v>
      </c>
      <c r="D38" s="8">
        <v>5.5</v>
      </c>
      <c r="E38" s="30">
        <f t="shared" si="3"/>
        <v>0.1864406779661017</v>
      </c>
    </row>
    <row r="39" spans="1:5" s="40" customFormat="1" ht="36" customHeight="1" outlineLevel="1" x14ac:dyDescent="0.25">
      <c r="A39" s="77" t="s">
        <v>119</v>
      </c>
      <c r="B39" s="80" t="s">
        <v>118</v>
      </c>
      <c r="C39" s="6">
        <f t="shared" ref="C39" si="15">C42</f>
        <v>5</v>
      </c>
      <c r="D39" s="78">
        <f>D40</f>
        <v>5</v>
      </c>
      <c r="E39" s="97">
        <f t="shared" si="3"/>
        <v>1</v>
      </c>
    </row>
    <row r="40" spans="1:5" s="40" customFormat="1" ht="15.75" outlineLevel="1" x14ac:dyDescent="0.25">
      <c r="A40" s="13" t="s">
        <v>120</v>
      </c>
      <c r="B40" s="83" t="s">
        <v>115</v>
      </c>
      <c r="C40" s="22">
        <f>C41</f>
        <v>5</v>
      </c>
      <c r="D40" s="22">
        <f>D41</f>
        <v>5</v>
      </c>
      <c r="E40" s="76">
        <f t="shared" si="3"/>
        <v>1</v>
      </c>
    </row>
    <row r="41" spans="1:5" s="40" customFormat="1" ht="31.5" outlineLevel="1" x14ac:dyDescent="0.25">
      <c r="A41" s="14" t="s">
        <v>121</v>
      </c>
      <c r="B41" s="81" t="s">
        <v>117</v>
      </c>
      <c r="C41" s="23">
        <f t="shared" ref="C41:D41" si="16">C42</f>
        <v>5</v>
      </c>
      <c r="D41" s="23">
        <f t="shared" si="16"/>
        <v>5</v>
      </c>
      <c r="E41" s="98">
        <f t="shared" si="3"/>
        <v>1</v>
      </c>
    </row>
    <row r="42" spans="1:5" s="40" customFormat="1" ht="15.75" outlineLevel="2" x14ac:dyDescent="0.25">
      <c r="A42" s="7" t="s">
        <v>122</v>
      </c>
      <c r="B42" s="85" t="s">
        <v>116</v>
      </c>
      <c r="C42" s="8">
        <v>5</v>
      </c>
      <c r="D42" s="8">
        <v>5</v>
      </c>
      <c r="E42" s="30">
        <f t="shared" si="3"/>
        <v>1</v>
      </c>
    </row>
    <row r="43" spans="1:5" s="65" customFormat="1" ht="15.75" outlineLevel="1" x14ac:dyDescent="0.25">
      <c r="A43" s="77" t="s">
        <v>103</v>
      </c>
      <c r="B43" s="86" t="s">
        <v>104</v>
      </c>
      <c r="C43" s="78">
        <f t="shared" ref="C43:D43" si="17">C44</f>
        <v>103.1</v>
      </c>
      <c r="D43" s="78">
        <f t="shared" si="17"/>
        <v>79.2</v>
      </c>
      <c r="E43" s="97">
        <f t="shared" si="3"/>
        <v>0.76818622696411254</v>
      </c>
    </row>
    <row r="44" spans="1:5" s="65" customFormat="1" ht="31.5" customHeight="1" outlineLevel="2" x14ac:dyDescent="0.25">
      <c r="A44" s="13" t="s">
        <v>105</v>
      </c>
      <c r="B44" s="83" t="s">
        <v>106</v>
      </c>
      <c r="C44" s="22">
        <f>C45</f>
        <v>103.1</v>
      </c>
      <c r="D44" s="22">
        <f>D45</f>
        <v>79.2</v>
      </c>
      <c r="E44" s="76">
        <f t="shared" si="3"/>
        <v>0.76818622696411254</v>
      </c>
    </row>
    <row r="45" spans="1:5" s="65" customFormat="1" ht="143.25" customHeight="1" outlineLevel="2" x14ac:dyDescent="0.25">
      <c r="A45" s="66" t="s">
        <v>107</v>
      </c>
      <c r="B45" s="87" t="s">
        <v>114</v>
      </c>
      <c r="C45" s="67">
        <v>103.1</v>
      </c>
      <c r="D45" s="67">
        <v>79.2</v>
      </c>
      <c r="E45" s="30">
        <f t="shared" si="3"/>
        <v>0.76818622696411254</v>
      </c>
    </row>
    <row r="46" spans="1:5" ht="15.75" outlineLevel="2" x14ac:dyDescent="0.25">
      <c r="A46" s="5" t="s">
        <v>97</v>
      </c>
      <c r="B46" s="80" t="s">
        <v>98</v>
      </c>
      <c r="C46" s="6">
        <f>C48</f>
        <v>0.5</v>
      </c>
      <c r="D46" s="6">
        <f>D47</f>
        <v>-1</v>
      </c>
      <c r="E46" s="31">
        <v>0</v>
      </c>
    </row>
    <row r="47" spans="1:5" s="40" customFormat="1" ht="15.75" outlineLevel="2" x14ac:dyDescent="0.25">
      <c r="A47" s="13" t="s">
        <v>99</v>
      </c>
      <c r="B47" s="83" t="s">
        <v>100</v>
      </c>
      <c r="C47" s="22">
        <f>C48</f>
        <v>0.5</v>
      </c>
      <c r="D47" s="22">
        <f>D48</f>
        <v>-1</v>
      </c>
      <c r="E47" s="43">
        <v>0</v>
      </c>
    </row>
    <row r="48" spans="1:5" s="40" customFormat="1" ht="31.5" outlineLevel="2" x14ac:dyDescent="0.25">
      <c r="A48" s="53" t="s">
        <v>101</v>
      </c>
      <c r="B48" s="84" t="s">
        <v>102</v>
      </c>
      <c r="C48" s="8">
        <v>0.5</v>
      </c>
      <c r="D48" s="8">
        <v>-1</v>
      </c>
      <c r="E48" s="55">
        <v>0</v>
      </c>
    </row>
    <row r="49" spans="1:5" ht="15.75" x14ac:dyDescent="0.25">
      <c r="A49" s="9" t="s">
        <v>25</v>
      </c>
      <c r="B49" s="88" t="s">
        <v>26</v>
      </c>
      <c r="C49" s="18">
        <f>C50</f>
        <v>6312.3</v>
      </c>
      <c r="D49" s="18">
        <f>D50+D67</f>
        <v>4216.1000000000004</v>
      </c>
      <c r="E49" s="34">
        <f t="shared" si="3"/>
        <v>0.66791819146745246</v>
      </c>
    </row>
    <row r="50" spans="1:5" ht="31.5" outlineLevel="1" x14ac:dyDescent="0.25">
      <c r="A50" s="10" t="s">
        <v>27</v>
      </c>
      <c r="B50" s="89" t="s">
        <v>28</v>
      </c>
      <c r="C50" s="19">
        <f>C51+C57+C62+C54</f>
        <v>6312.3</v>
      </c>
      <c r="D50" s="19">
        <f>D51+D57+D62+D54</f>
        <v>4216.1000000000004</v>
      </c>
      <c r="E50" s="35">
        <f t="shared" si="3"/>
        <v>0.66791819146745246</v>
      </c>
    </row>
    <row r="51" spans="1:5" s="40" customFormat="1" ht="31.5" outlineLevel="2" x14ac:dyDescent="0.25">
      <c r="A51" s="11" t="s">
        <v>67</v>
      </c>
      <c r="B51" s="90" t="s">
        <v>60</v>
      </c>
      <c r="C51" s="20">
        <f>C52</f>
        <v>2745</v>
      </c>
      <c r="D51" s="20">
        <f>D52</f>
        <v>1830</v>
      </c>
      <c r="E51" s="36">
        <f t="shared" ref="E51:E62" si="18">D51/C51</f>
        <v>0.66666666666666663</v>
      </c>
    </row>
    <row r="52" spans="1:5" s="40" customFormat="1" ht="31.5" outlineLevel="2" x14ac:dyDescent="0.25">
      <c r="A52" s="15" t="s">
        <v>68</v>
      </c>
      <c r="B52" s="91" t="s">
        <v>54</v>
      </c>
      <c r="C52" s="21">
        <f t="shared" ref="C52:D52" si="19">C53</f>
        <v>2745</v>
      </c>
      <c r="D52" s="21">
        <f t="shared" si="19"/>
        <v>1830</v>
      </c>
      <c r="E52" s="37">
        <f t="shared" si="18"/>
        <v>0.66666666666666663</v>
      </c>
    </row>
    <row r="53" spans="1:5" s="40" customFormat="1" ht="47.25" outlineLevel="2" x14ac:dyDescent="0.25">
      <c r="A53" s="45" t="s">
        <v>69</v>
      </c>
      <c r="B53" s="92" t="s">
        <v>96</v>
      </c>
      <c r="C53" s="12">
        <v>2745</v>
      </c>
      <c r="D53" s="12">
        <v>1830</v>
      </c>
      <c r="E53" s="38">
        <f t="shared" si="18"/>
        <v>0.66666666666666663</v>
      </c>
    </row>
    <row r="54" spans="1:5" s="40" customFormat="1" ht="36.75" customHeight="1" outlineLevel="2" x14ac:dyDescent="0.25">
      <c r="A54" s="59" t="s">
        <v>90</v>
      </c>
      <c r="B54" s="93" t="s">
        <v>91</v>
      </c>
      <c r="C54" s="60">
        <f>C55</f>
        <v>189.3</v>
      </c>
      <c r="D54" s="60">
        <f>D55</f>
        <v>189.3</v>
      </c>
      <c r="E54" s="99">
        <f t="shared" si="18"/>
        <v>1</v>
      </c>
    </row>
    <row r="55" spans="1:5" s="40" customFormat="1" ht="36.75" customHeight="1" outlineLevel="2" x14ac:dyDescent="0.25">
      <c r="A55" s="46" t="s">
        <v>92</v>
      </c>
      <c r="B55" s="94" t="s">
        <v>93</v>
      </c>
      <c r="C55" s="61">
        <f>C56</f>
        <v>189.3</v>
      </c>
      <c r="D55" s="61">
        <f>D56</f>
        <v>189.3</v>
      </c>
      <c r="E55" s="100">
        <f t="shared" si="18"/>
        <v>1</v>
      </c>
    </row>
    <row r="56" spans="1:5" s="40" customFormat="1" ht="40.5" customHeight="1" outlineLevel="2" x14ac:dyDescent="0.25">
      <c r="A56" s="45" t="s">
        <v>94</v>
      </c>
      <c r="B56" s="92" t="s">
        <v>95</v>
      </c>
      <c r="C56" s="12">
        <v>189.3</v>
      </c>
      <c r="D56" s="12">
        <v>189.3</v>
      </c>
      <c r="E56" s="38">
        <f t="shared" si="18"/>
        <v>1</v>
      </c>
    </row>
    <row r="57" spans="1:5" s="40" customFormat="1" ht="31.5" outlineLevel="2" x14ac:dyDescent="0.25">
      <c r="A57" s="11" t="s">
        <v>70</v>
      </c>
      <c r="B57" s="95" t="s">
        <v>61</v>
      </c>
      <c r="C57" s="17">
        <f>C58+C60</f>
        <v>291.3</v>
      </c>
      <c r="D57" s="17">
        <f>D58+D60</f>
        <v>231.8</v>
      </c>
      <c r="E57" s="31">
        <f t="shared" si="18"/>
        <v>0.79574322004806042</v>
      </c>
    </row>
    <row r="58" spans="1:5" s="40" customFormat="1" ht="47.25" outlineLevel="2" x14ac:dyDescent="0.25">
      <c r="A58" s="46" t="s">
        <v>71</v>
      </c>
      <c r="B58" s="94" t="s">
        <v>55</v>
      </c>
      <c r="C58" s="42">
        <f t="shared" ref="C58:D58" si="20">C59</f>
        <v>117</v>
      </c>
      <c r="D58" s="42">
        <f t="shared" si="20"/>
        <v>115.3</v>
      </c>
      <c r="E58" s="43">
        <f t="shared" si="18"/>
        <v>0.98547008547008541</v>
      </c>
    </row>
    <row r="59" spans="1:5" s="40" customFormat="1" ht="47.25" outlineLevel="2" x14ac:dyDescent="0.25">
      <c r="A59" s="45" t="s">
        <v>72</v>
      </c>
      <c r="B59" s="92" t="s">
        <v>29</v>
      </c>
      <c r="C59" s="41">
        <v>117</v>
      </c>
      <c r="D59" s="41">
        <v>115.3</v>
      </c>
      <c r="E59" s="44">
        <f t="shared" si="18"/>
        <v>0.98547008547008541</v>
      </c>
    </row>
    <row r="60" spans="1:5" s="40" customFormat="1" ht="52.5" customHeight="1" outlineLevel="2" x14ac:dyDescent="0.25">
      <c r="A60" s="46" t="s">
        <v>73</v>
      </c>
      <c r="B60" s="94" t="s">
        <v>125</v>
      </c>
      <c r="C60" s="42">
        <f t="shared" ref="C60:D60" si="21">C61</f>
        <v>174.3</v>
      </c>
      <c r="D60" s="42">
        <f t="shared" si="21"/>
        <v>116.5</v>
      </c>
      <c r="E60" s="43">
        <f t="shared" si="18"/>
        <v>0.66838783706253579</v>
      </c>
    </row>
    <row r="61" spans="1:5" s="40" customFormat="1" ht="63" outlineLevel="2" x14ac:dyDescent="0.25">
      <c r="A61" s="45" t="s">
        <v>74</v>
      </c>
      <c r="B61" s="92" t="s">
        <v>124</v>
      </c>
      <c r="C61" s="12">
        <v>174.3</v>
      </c>
      <c r="D61" s="12">
        <v>116.5</v>
      </c>
      <c r="E61" s="38">
        <f t="shared" si="18"/>
        <v>0.66838783706253579</v>
      </c>
    </row>
    <row r="62" spans="1:5" s="40" customFormat="1" ht="15.75" outlineLevel="2" x14ac:dyDescent="0.25">
      <c r="A62" s="59" t="s">
        <v>75</v>
      </c>
      <c r="B62" s="93" t="s">
        <v>56</v>
      </c>
      <c r="C62" s="63">
        <f>C65+5</f>
        <v>3086.7</v>
      </c>
      <c r="D62" s="63">
        <f>D65+D63</f>
        <v>1965</v>
      </c>
      <c r="E62" s="64">
        <f t="shared" si="18"/>
        <v>0.63660219652055594</v>
      </c>
    </row>
    <row r="63" spans="1:5" s="40" customFormat="1" ht="63" outlineLevel="2" x14ac:dyDescent="0.25">
      <c r="A63" s="15" t="s">
        <v>86</v>
      </c>
      <c r="B63" s="96" t="s">
        <v>87</v>
      </c>
      <c r="C63" s="58">
        <f>C64</f>
        <v>5</v>
      </c>
      <c r="D63" s="58">
        <f>D64</f>
        <v>5</v>
      </c>
      <c r="E63" s="32">
        <v>1</v>
      </c>
    </row>
    <row r="64" spans="1:5" s="40" customFormat="1" ht="78.75" outlineLevel="2" x14ac:dyDescent="0.25">
      <c r="A64" s="56" t="s">
        <v>88</v>
      </c>
      <c r="B64" s="92" t="s">
        <v>89</v>
      </c>
      <c r="C64" s="57">
        <v>5</v>
      </c>
      <c r="D64" s="57">
        <v>5</v>
      </c>
      <c r="E64" s="55">
        <v>1</v>
      </c>
    </row>
    <row r="65" spans="1:5" s="40" customFormat="1" ht="31.5" outlineLevel="2" x14ac:dyDescent="0.25">
      <c r="A65" s="46" t="s">
        <v>76</v>
      </c>
      <c r="B65" s="94" t="s">
        <v>58</v>
      </c>
      <c r="C65" s="42">
        <f t="shared" ref="C65:D65" si="22">C66</f>
        <v>3081.7</v>
      </c>
      <c r="D65" s="42">
        <f t="shared" si="22"/>
        <v>1960</v>
      </c>
      <c r="E65" s="43">
        <f>D65/C65</f>
        <v>0.63601259045332126</v>
      </c>
    </row>
    <row r="66" spans="1:5" s="40" customFormat="1" ht="31.5" outlineLevel="2" x14ac:dyDescent="0.25">
      <c r="A66" s="45" t="s">
        <v>77</v>
      </c>
      <c r="B66" s="92" t="s">
        <v>57</v>
      </c>
      <c r="C66" s="67">
        <v>3081.7</v>
      </c>
      <c r="D66" s="67">
        <v>1960</v>
      </c>
      <c r="E66" s="68">
        <f>D66/C66</f>
        <v>0.63601259045332126</v>
      </c>
    </row>
    <row r="67" spans="1:5" s="40" customFormat="1" ht="47.25" hidden="1" outlineLevel="2" x14ac:dyDescent="0.25">
      <c r="A67" s="70" t="s">
        <v>108</v>
      </c>
      <c r="B67" s="71" t="s">
        <v>109</v>
      </c>
      <c r="C67" s="72">
        <f>C68</f>
        <v>0</v>
      </c>
      <c r="D67" s="72">
        <f>D68</f>
        <v>0</v>
      </c>
      <c r="E67" s="73">
        <v>0</v>
      </c>
    </row>
    <row r="68" spans="1:5" s="40" customFormat="1" ht="63" hidden="1" outlineLevel="2" x14ac:dyDescent="0.25">
      <c r="A68" s="46" t="s">
        <v>112</v>
      </c>
      <c r="B68" s="74" t="s">
        <v>110</v>
      </c>
      <c r="C68" s="75">
        <f>C69</f>
        <v>0</v>
      </c>
      <c r="D68" s="75">
        <f>D69</f>
        <v>0</v>
      </c>
      <c r="E68" s="76">
        <v>0</v>
      </c>
    </row>
    <row r="69" spans="1:5" s="40" customFormat="1" ht="63" hidden="1" outlineLevel="2" x14ac:dyDescent="0.25">
      <c r="A69" s="45" t="s">
        <v>113</v>
      </c>
      <c r="B69" s="69" t="s">
        <v>111</v>
      </c>
      <c r="C69" s="67">
        <v>0</v>
      </c>
      <c r="D69" s="67">
        <v>0</v>
      </c>
      <c r="E69" s="68">
        <v>0</v>
      </c>
    </row>
    <row r="70" spans="1:5" ht="16.5" collapsed="1" x14ac:dyDescent="0.25">
      <c r="A70" s="104" t="s">
        <v>30</v>
      </c>
      <c r="B70" s="104"/>
      <c r="C70" s="16">
        <f>C8+C49</f>
        <v>9958.7000000000007</v>
      </c>
      <c r="D70" s="16">
        <f>D8+D49</f>
        <v>6680.8</v>
      </c>
      <c r="E70" s="39">
        <f t="shared" ref="E70" si="23">D70/C70</f>
        <v>0.67085061303182136</v>
      </c>
    </row>
  </sheetData>
  <sheetProtection formatCells="0" formatColumns="0" formatRows="0" insertRows="0" insertHyperlinks="0" sort="0" autoFilter="0" pivotTables="0"/>
  <protectedRanges>
    <protectedRange sqref="C24:E24 C27:E27 C30:E30 C32:E32 C38:E38 C59:E59 C61:E61 C18:E21 C44:D45 C66:E69 C42:D42 C11:E15 E39:E45 C53:E56" name="Диапазон1"/>
  </protectedRanges>
  <mergeCells count="5">
    <mergeCell ref="D1:E1"/>
    <mergeCell ref="C2:E2"/>
    <mergeCell ref="B3:E3"/>
    <mergeCell ref="A4:E4"/>
    <mergeCell ref="A70:B70"/>
  </mergeCells>
  <pageMargins left="1.1811023622047245" right="0.78740157480314965" top="0.78740157480314965" bottom="0.78740157480314965" header="0" footer="0"/>
  <pageSetup paperSize="9" scale="63" fitToHeight="0" orientation="portrait" r:id="rId1"/>
  <rowBreaks count="1" manualBreakCount="1">
    <brk id="2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2024</vt:lpstr>
      <vt:lpstr>'доходы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2024-10-23T10:33:16Z</dcterms:modified>
</cp:coreProperties>
</file>